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ómina" state="visible" r:id="rId4"/>
    <sheet sheetId="2" name="Cuota del hogar" state="visible" r:id="rId5"/>
    <sheet sheetId="3" name="Tablas" state="visible" r:id="rId6"/>
  </sheets>
  <calcPr calcId="171027" fullCalcOnLoad="1"/>
</workbook>
</file>

<file path=xl/sharedStrings.xml><?xml version="1.0" encoding="utf-8"?>
<sst xmlns="http://schemas.openxmlformats.org/spreadsheetml/2006/main" count="102" uniqueCount="87">
  <si>
    <t>Recibo de salarios · Empleo de hogar</t>
  </si>
  <si>
    <t>Rellena solo las celdas amarillas; el resto se calcula solo. Los datos son un ejemplo: 15 horas a la semana (64,95 al mes) a 12 €/h. Cifras de 2026.</t>
  </si>
  <si>
    <t>Datos del periodo</t>
  </si>
  <si>
    <t>Persona empleadora</t>
  </si>
  <si>
    <t>Nombre y apellidos</t>
  </si>
  <si>
    <t>NIF/NIE de la persona empleadora</t>
  </si>
  <si>
    <t>00000000A</t>
  </si>
  <si>
    <t>Persona trabajadora</t>
  </si>
  <si>
    <t>NIF/NIE de la persona trabajadora</t>
  </si>
  <si>
    <t>00000000B</t>
  </si>
  <si>
    <t>Número de la Seguridad Social</t>
  </si>
  <si>
    <t>000000000000</t>
  </si>
  <si>
    <t>Periodo que se liquida</t>
  </si>
  <si>
    <t>Noviembre de 2026</t>
  </si>
  <si>
    <t>Condiciones</t>
  </si>
  <si>
    <t>Horas trabajadas en el mes</t>
  </si>
  <si>
    <t>Horas a la semana × 4,33 si se paga un fijo al mes.</t>
  </si>
  <si>
    <t>Precio por hora</t>
  </si>
  <si>
    <t>Con las pagas extra incluidas. Mínimo legal: 9,55 €/h.</t>
  </si>
  <si>
    <t>Pagas al año</t>
  </si>
  <si>
    <t>12 con las extras prorrateadas, o 14.</t>
  </si>
  <si>
    <t>¿Este mes se cobra paga extra?</t>
  </si>
  <si>
    <t>No</t>
  </si>
  <si>
    <t>Solo con 14 pagas.</t>
  </si>
  <si>
    <t>Tipo de contrato</t>
  </si>
  <si>
    <t>Indefinido</t>
  </si>
  <si>
    <t>Fijo discontinuo cotiza como indefinido.</t>
  </si>
  <si>
    <t>¿Bonificación de familia numerosa?</t>
  </si>
  <si>
    <t>Hay que tenerla solicitada y concedida.</t>
  </si>
  <si>
    <t>Devengos</t>
  </si>
  <si>
    <t>Salario del mes</t>
  </si>
  <si>
    <t>De los que, parte proporcional de pagas extra</t>
  </si>
  <si>
    <t>Incluida en la línea de arriba: tiene que constar.</t>
  </si>
  <si>
    <t>Paga extraordinaria</t>
  </si>
  <si>
    <t>Total devengado</t>
  </si>
  <si>
    <t>Cotización</t>
  </si>
  <si>
    <t>Retribución mensual a efectos de cotizar</t>
  </si>
  <si>
    <t>Salario más la parte proporcional de las extras.</t>
  </si>
  <si>
    <t>Tramo</t>
  </si>
  <si>
    <t>Base de cotización</t>
  </si>
  <si>
    <t>Deducciones (cuota de la persona trabajadora)</t>
  </si>
  <si>
    <t>Contingencias comunes</t>
  </si>
  <si>
    <t>Desempleo</t>
  </si>
  <si>
    <t>Mecanismo de Equidad Intergeneracional</t>
  </si>
  <si>
    <t>Retención de IRPF</t>
  </si>
  <si>
    <t>Un hogar particular no retiene IRPF.</t>
  </si>
  <si>
    <t>Total deducido</t>
  </si>
  <si>
    <t>Líquido a percibir</t>
  </si>
  <si>
    <t>La persona empleadora</t>
  </si>
  <si>
    <t>Recibí, la persona trabajadora</t>
  </si>
  <si>
    <t>Lo que paga el hogar este mes</t>
  </si>
  <si>
    <t>Se calcula con los datos de la hoja Nómina. No forma parte del recibo: es lo que el hogar paga además del salario.</t>
  </si>
  <si>
    <t>Parte del hogar antes de descuentos</t>
  </si>
  <si>
    <t>Accidentes y enfermedades profesionales</t>
  </si>
  <si>
    <t>FOGASA</t>
  </si>
  <si>
    <t>Total antes de descuentos</t>
  </si>
  <si>
    <t>Descuentos</t>
  </si>
  <si>
    <t>En contingencias comunes</t>
  </si>
  <si>
    <t>Se aplican solos si no hay deudas con la Seguridad Social.</t>
  </si>
  <si>
    <t>En desempleo</t>
  </si>
  <si>
    <t>En FOGASA</t>
  </si>
  <si>
    <t>Total de descuentos</t>
  </si>
  <si>
    <t>Resultado</t>
  </si>
  <si>
    <t>Cuota a cargo del hogar</t>
  </si>
  <si>
    <t>Cuota de la persona trabajadora</t>
  </si>
  <si>
    <t>Cargo de la Seguridad Social el mes siguiente</t>
  </si>
  <si>
    <t>Coste total del mes para el hogar</t>
  </si>
  <si>
    <t>Salario más la cuota del hogar.</t>
  </si>
  <si>
    <t>Tablas de cotización de 2026: empleo de hogar</t>
  </si>
  <si>
    <t>Comprobadas el 2026-11-03 con la Orden PJC/297/2026 (BOE-A-2026-7296, artículos 15 y 35) y el simulador de la Seguridad Social. Cambian cada año: descarga la plantilla actualizada.</t>
  </si>
  <si>
    <t>Retribución desde</t>
  </si>
  <si>
    <t>Retribución hasta</t>
  </si>
  <si>
    <t>Sin límite</t>
  </si>
  <si>
    <t>La retribución</t>
  </si>
  <si>
    <t>Tope de la base en el último tramo</t>
  </si>
  <si>
    <t>Tipo sobre la base</t>
  </si>
  <si>
    <t>Hogar</t>
  </si>
  <si>
    <t/>
  </si>
  <si>
    <t>Desempleo, contrato indefinido o fijo discontinuo</t>
  </si>
  <si>
    <t>Desempleo, contrato de duración determinada</t>
  </si>
  <si>
    <t>Descuento sobre la parte del hogar</t>
  </si>
  <si>
    <t>Porcentaje</t>
  </si>
  <si>
    <t>Reducción general en contingencias comunes</t>
  </si>
  <si>
    <t>Familia numerosa en contingencias comunes (hay que solicitarla)</t>
  </si>
  <si>
    <t>Bonificación en desempleo y FOGASA</t>
  </si>
  <si>
    <t>Ajuste técnico de redondeo (no modificar)</t>
  </si>
  <si>
    <t>Para que 4,515 redondee a 4,52, como la Seguridad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</si>
</sst>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000000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i/>
      <color rgb="FF5A6B6A"/>
      <sz val="9"/>
      <name val="Arial"/>
    </font>
    <font>
      <b/>
      <color rgb="FFFFFFFF"/>
      <sz val="10"/>
      <name val="Arial"/>
    </font>
    <font>
      <sz val="10"/>
      <name val="Arial"/>
    </font>
    <font>
      <color rgb="FF0000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C2B2A"/>
      </patternFill>
    </fill>
    <fill>
      <patternFill patternType="solid">
        <fgColor rgb="FFFFF8C5"/>
      </patternFill>
    </fill>
    <fill>
      <patternFill patternType="solid">
        <fgColor rgb="FFF6E7DF"/>
      </patternFill>
    </fill>
  </fills>
  <borders count="3">
    <border>
      <left/>
      <right/>
      <top/>
      <bottom/>
      <diagonal/>
    </border>
    <border>
      <left style="thin">
        <color rgb="FFBFC8C4"/>
      </left>
      <right style="thin">
        <color rgb="FFBFC8C4"/>
      </right>
      <top style="thin">
        <color rgb="FFBFC8C4"/>
      </top>
      <bottom style="thin">
        <color rgb="FFBFC8C4"/>
      </bottom>
      <diagonal/>
    </border>
    <border>
      <left/>
      <right/>
      <top/>
      <bottom style="thin">
        <color rgb="FFBFC8C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2" fillId="0" borderId="0" xfId="0" applyFont="1"/>
    <xf numFmtId="164" fontId="5" fillId="3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6" fillId="0" borderId="0" xfId="0" applyFont="1"/>
    <xf numFmtId="0" fontId="0" fillId="0" borderId="2" xfId="0" applyBorder="1"/>
    <xf numFmtId="0" fontId="3" fillId="2" borderId="1" xfId="0" applyFont="1" applyFill="1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0" fontId="4" fillId="0" borderId="0" xfId="0" applyNumberFormat="1" applyFont="1"/>
    <xf numFmtId="0" fontId="4" fillId="0" borderId="0" xfId="0" applyFont="1" applyAlignment="1">
      <alignment wrapText="1"/>
    </xf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FormatPr defaultRowHeight="16" outlineLevelRow="0" outlineLevelCol="0" x14ac:dyDescent="55" customHeight="1"/>
  <cols>
    <col min="1" max="1" width="46" customWidth="1"/>
    <col min="2" max="2" width="28" customWidth="1"/>
    <col min="3" max="3" width="44" customWidth="1"/>
  </cols>
  <sheetData>
    <row r="1" spans="1:1" x14ac:dyDescent="0.25">
      <c r="A1" s="1" t="s">
        <v>0</v>
      </c>
    </row>
    <row r="2" ht="28" customHeight="1" spans="1:3" x14ac:dyDescent="0.25">
      <c r="A2" s="2" t="s">
        <v>1</v>
      </c>
      <c r="B2" s="2"/>
      <c r="C2" s="2"/>
    </row>
    <row r="4" spans="1:3" x14ac:dyDescent="0.25">
      <c r="A4" s="3" t="s">
        <v>2</v>
      </c>
      <c r="B4" s="3"/>
      <c r="C4" s="3"/>
    </row>
    <row r="5" spans="1:2" x14ac:dyDescent="0.25">
      <c r="A5" s="4" t="s">
        <v>3</v>
      </c>
      <c r="B5" s="5" t="s">
        <v>4</v>
      </c>
    </row>
    <row r="6" spans="1:2" x14ac:dyDescent="0.25">
      <c r="A6" s="4" t="s">
        <v>5</v>
      </c>
      <c r="B6" s="5" t="s">
        <v>6</v>
      </c>
    </row>
    <row r="7" spans="1:2" x14ac:dyDescent="0.25">
      <c r="A7" s="4" t="s">
        <v>7</v>
      </c>
      <c r="B7" s="5" t="s">
        <v>4</v>
      </c>
    </row>
    <row r="8" spans="1:2" x14ac:dyDescent="0.25">
      <c r="A8" s="4" t="s">
        <v>8</v>
      </c>
      <c r="B8" s="5" t="s">
        <v>9</v>
      </c>
    </row>
    <row r="9" spans="1:2" x14ac:dyDescent="0.25">
      <c r="A9" s="4" t="s">
        <v>10</v>
      </c>
      <c r="B9" s="5" t="s">
        <v>11</v>
      </c>
    </row>
    <row r="10" spans="1:2" x14ac:dyDescent="0.25">
      <c r="A10" s="4" t="s">
        <v>12</v>
      </c>
      <c r="B10" s="5" t="s">
        <v>13</v>
      </c>
    </row>
    <row r="12" spans="1:3" x14ac:dyDescent="0.25">
      <c r="A12" s="3" t="s">
        <v>14</v>
      </c>
      <c r="B12" s="3"/>
      <c r="C12" s="3"/>
    </row>
    <row r="13" spans="1:3" x14ac:dyDescent="0.25">
      <c r="A13" s="4" t="s">
        <v>15</v>
      </c>
      <c r="B13" s="6">
        <v>64.95</v>
      </c>
      <c r="C13" s="7" t="s">
        <v>16</v>
      </c>
    </row>
    <row r="14" spans="1:3" x14ac:dyDescent="0.25">
      <c r="A14" s="4" t="s">
        <v>17</v>
      </c>
      <c r="B14" s="8">
        <v>12</v>
      </c>
      <c r="C14" s="7" t="s">
        <v>18</v>
      </c>
    </row>
    <row r="15" spans="1:3" x14ac:dyDescent="0.25">
      <c r="A15" s="4" t="s">
        <v>19</v>
      </c>
      <c r="B15" s="9">
        <v>12</v>
      </c>
      <c r="C15" s="7" t="s">
        <v>20</v>
      </c>
    </row>
    <row r="16" spans="1:3" x14ac:dyDescent="0.25">
      <c r="A16" s="4" t="s">
        <v>21</v>
      </c>
      <c r="B16" s="5" t="s">
        <v>22</v>
      </c>
      <c r="C16" s="7" t="s">
        <v>23</v>
      </c>
    </row>
    <row r="17" spans="1:3" x14ac:dyDescent="0.25">
      <c r="A17" s="4" t="s">
        <v>24</v>
      </c>
      <c r="B17" s="5" t="s">
        <v>25</v>
      </c>
      <c r="C17" s="7" t="s">
        <v>26</v>
      </c>
    </row>
    <row r="18" spans="1:3" x14ac:dyDescent="0.25">
      <c r="A18" s="4" t="s">
        <v>27</v>
      </c>
      <c r="B18" s="5" t="s">
        <v>22</v>
      </c>
      <c r="C18" s="7" t="s">
        <v>28</v>
      </c>
    </row>
    <row r="20" spans="1:3" x14ac:dyDescent="0.25">
      <c r="A20" s="3" t="s">
        <v>29</v>
      </c>
      <c r="B20" s="3"/>
      <c r="C20" s="3"/>
    </row>
    <row r="21" spans="1:2" x14ac:dyDescent="0.25">
      <c r="A21" s="4" t="s">
        <v>30</v>
      </c>
      <c r="B21" s="10">
        <f>ROUND(B13*B14*IF(B15=14,12/14,1),2)</f>
        <v>779.4</v>
      </c>
    </row>
    <row r="22" spans="1:3" x14ac:dyDescent="0.25">
      <c r="A22" s="4" t="s">
        <v>31</v>
      </c>
      <c r="B22" s="10">
        <f>IF(B15=12,ROUND(B21*2/14,2),0)</f>
        <v>111.34</v>
      </c>
      <c r="C22" s="7" t="s">
        <v>32</v>
      </c>
    </row>
    <row r="23" spans="1:2" x14ac:dyDescent="0.25">
      <c r="A23" s="4" t="s">
        <v>33</v>
      </c>
      <c r="B23" s="10">
        <f>IF(AND(B15=14,B16="Sí"),B21,0)</f>
        <v>0</v>
      </c>
    </row>
    <row r="24" spans="1:2" x14ac:dyDescent="0.25">
      <c r="A24" s="11" t="s">
        <v>34</v>
      </c>
      <c r="B24" s="12">
        <f>B21+B23</f>
        <v>779.4</v>
      </c>
    </row>
    <row r="26" spans="1:3" x14ac:dyDescent="0.25">
      <c r="A26" s="3" t="s">
        <v>35</v>
      </c>
      <c r="B26" s="3"/>
      <c r="C26" s="3"/>
    </row>
    <row r="27" spans="1:3" x14ac:dyDescent="0.25">
      <c r="A27" s="4" t="s">
        <v>36</v>
      </c>
      <c r="B27" s="10">
        <f>ROUND(B13*B14,2)</f>
        <v>779.4</v>
      </c>
      <c r="C27" s="7" t="s">
        <v>37</v>
      </c>
    </row>
    <row r="28" spans="1:2" x14ac:dyDescent="0.25">
      <c r="A28" s="4" t="s">
        <v>38</v>
      </c>
      <c r="B28" s="13">
        <f>MATCH(B27,Tablas!$B$5:$B$12,1)</f>
        <v>4</v>
      </c>
    </row>
    <row r="29" spans="1:2" x14ac:dyDescent="0.25">
      <c r="A29" s="4" t="s">
        <v>39</v>
      </c>
      <c r="B29" s="10">
        <f>IF(B28=8,MIN(B27,Tablas!$D$13),INDEX(Tablas!$D$5:$D$12,B28))</f>
        <v>785</v>
      </c>
    </row>
    <row r="31" spans="1:3" x14ac:dyDescent="0.25">
      <c r="A31" s="3" t="s">
        <v>40</v>
      </c>
      <c r="B31" s="3"/>
      <c r="C31" s="3"/>
    </row>
    <row r="32" spans="1:2" x14ac:dyDescent="0.25">
      <c r="A32" s="4" t="s">
        <v>41</v>
      </c>
      <c r="B32" s="10">
        <f>ROUND(B29*Tablas!$C$16+Tablas!$B$28,2)</f>
        <v>36.9</v>
      </c>
    </row>
    <row r="33" spans="1:2" x14ac:dyDescent="0.25">
      <c r="A33" s="4" t="s">
        <v>42</v>
      </c>
      <c r="B33" s="10">
        <f>ROUND(B29*IF(B17="Indefinido",Tablas!$C$18,Tablas!$C$19)+Tablas!$B$28,2)</f>
        <v>12.17</v>
      </c>
    </row>
    <row r="34" spans="1:2" x14ac:dyDescent="0.25">
      <c r="A34" s="4" t="s">
        <v>43</v>
      </c>
      <c r="B34" s="10">
        <f>ROUND(B29*Tablas!$C$21+Tablas!$B$28,2)</f>
        <v>1.18</v>
      </c>
    </row>
    <row r="35" spans="1:3" x14ac:dyDescent="0.25">
      <c r="A35" s="4" t="s">
        <v>44</v>
      </c>
      <c r="B35" s="14">
        <v>0</v>
      </c>
      <c r="C35" s="7" t="s">
        <v>45</v>
      </c>
    </row>
    <row r="36" spans="1:2" x14ac:dyDescent="0.25">
      <c r="A36" s="11" t="s">
        <v>46</v>
      </c>
      <c r="B36" s="12">
        <f>SUM(B32:B35)</f>
        <v>50.25</v>
      </c>
    </row>
    <row r="38" spans="1:2" x14ac:dyDescent="0.25">
      <c r="A38" s="11" t="s">
        <v>47</v>
      </c>
      <c r="B38" s="12">
        <f>B24-B36</f>
        <v>729.15</v>
      </c>
    </row>
    <row r="41" spans="1:2" x14ac:dyDescent="0.25">
      <c r="A41" s="15" t="s">
        <v>48</v>
      </c>
      <c r="B41" s="15" t="s">
        <v>49</v>
      </c>
    </row>
    <row r="44" spans="1:2" x14ac:dyDescent="0.25">
      <c r="A44" s="16"/>
      <c r="B44" s="16"/>
    </row>
  </sheetData>
  <mergeCells count="6">
    <mergeCell ref="A2:C2"/>
    <mergeCell ref="A4:C4"/>
    <mergeCell ref="A12:C12"/>
    <mergeCell ref="A20:C20"/>
    <mergeCell ref="A26:C26"/>
    <mergeCell ref="A31:C31"/>
  </mergeCells>
  <dataValidations count="4">
    <dataValidation type="list" sqref="B15">
      <formula1>"12,14"</formula1>
    </dataValidation>
    <dataValidation type="list" sqref="B16">
      <formula1>"No,Sí"</formula1>
    </dataValidation>
    <dataValidation type="list" sqref="B17">
      <formula1>"Indefinido,Duración determinada"</formula1>
    </dataValidation>
    <dataValidation type="list" sqref="B18">
      <formula1>"No,Sí"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FormatPr defaultRowHeight="15" outlineLevelRow="0" outlineLevelCol="0" x14ac:dyDescent="55"/>
  <cols>
    <col min="1" max="1" width="46" customWidth="1"/>
    <col min="2" max="2" width="18" customWidth="1"/>
    <col min="3" max="3" width="44" customWidth="1"/>
  </cols>
  <sheetData>
    <row r="1" spans="1:1" x14ac:dyDescent="0.25">
      <c r="A1" s="1" t="s">
        <v>50</v>
      </c>
    </row>
    <row r="2" ht="28" customHeight="1" spans="1:3" x14ac:dyDescent="0.25">
      <c r="A2" s="2" t="s">
        <v>51</v>
      </c>
      <c r="B2" s="2"/>
      <c r="C2" s="2"/>
    </row>
    <row r="4" spans="1:3" x14ac:dyDescent="0.25">
      <c r="A4" s="3" t="s">
        <v>52</v>
      </c>
      <c r="B4" s="3"/>
      <c r="C4" s="3"/>
    </row>
    <row r="5" spans="1:2" x14ac:dyDescent="0.25">
      <c r="A5" s="4" t="s">
        <v>41</v>
      </c>
      <c r="B5" s="10">
        <f>ROUND(Nómina!$B$29*Tablas!$B$16+Tablas!$B$28,2)</f>
        <v>185.26</v>
      </c>
    </row>
    <row r="6" spans="1:2" x14ac:dyDescent="0.25">
      <c r="A6" s="4" t="s">
        <v>53</v>
      </c>
      <c r="B6" s="10">
        <f>ROUND(Nómina!$B$29*Tablas!$B$17+Tablas!$B$28,2)</f>
        <v>11.78</v>
      </c>
    </row>
    <row r="7" spans="1:2" x14ac:dyDescent="0.25">
      <c r="A7" s="4" t="s">
        <v>42</v>
      </c>
      <c r="B7" s="10">
        <f>ROUND(Nómina!$B$29*IF(Nómina!$B$17="Indefinido",Tablas!$B$18,Tablas!$B$19)+Tablas!$B$28,2)</f>
        <v>43.18</v>
      </c>
    </row>
    <row r="8" spans="1:2" x14ac:dyDescent="0.25">
      <c r="A8" s="4" t="s">
        <v>54</v>
      </c>
      <c r="B8" s="10">
        <f>ROUND(Nómina!$B$29*Tablas!$B$20+Tablas!$B$28,2)</f>
        <v>1.57</v>
      </c>
    </row>
    <row r="9" spans="1:2" x14ac:dyDescent="0.25">
      <c r="A9" s="4" t="s">
        <v>43</v>
      </c>
      <c r="B9" s="10">
        <f>ROUND(Nómina!$B$29*Tablas!$B$21+Tablas!$B$28,2)</f>
        <v>5.89</v>
      </c>
    </row>
    <row r="10" spans="1:2" x14ac:dyDescent="0.25">
      <c r="A10" s="11" t="s">
        <v>55</v>
      </c>
      <c r="B10" s="12">
        <f>SUM(B5:B9)</f>
        <v>247.68</v>
      </c>
    </row>
    <row r="12" spans="1:3" x14ac:dyDescent="0.25">
      <c r="A12" s="3" t="s">
        <v>56</v>
      </c>
      <c r="B12" s="3"/>
      <c r="C12" s="3"/>
    </row>
    <row r="13" spans="1:3" x14ac:dyDescent="0.25">
      <c r="A13" s="4" t="s">
        <v>57</v>
      </c>
      <c r="B13" s="10">
        <f>ROUND(B5*IF(Nómina!$B$18="Sí",Tablas!$B$25,Tablas!$B$24)+Tablas!$B$28,2)</f>
        <v>37.05</v>
      </c>
      <c r="C13" s="7" t="s">
        <v>58</v>
      </c>
    </row>
    <row r="14" spans="1:2" x14ac:dyDescent="0.25">
      <c r="A14" s="4" t="s">
        <v>59</v>
      </c>
      <c r="B14" s="10">
        <f>ROUND(B7*Tablas!$B$26+Tablas!$B$28,2)</f>
        <v>34.54</v>
      </c>
    </row>
    <row r="15" spans="1:2" x14ac:dyDescent="0.25">
      <c r="A15" s="4" t="s">
        <v>60</v>
      </c>
      <c r="B15" s="10">
        <f>ROUND(B8*Tablas!$B$26+Tablas!$B$28,2)</f>
        <v>1.26</v>
      </c>
    </row>
    <row r="16" spans="1:2" x14ac:dyDescent="0.25">
      <c r="A16" s="11" t="s">
        <v>61</v>
      </c>
      <c r="B16" s="12">
        <f>SUM(B13:B15)</f>
        <v>72.85</v>
      </c>
    </row>
    <row r="18" spans="1:3" x14ac:dyDescent="0.25">
      <c r="A18" s="3" t="s">
        <v>62</v>
      </c>
      <c r="B18" s="3"/>
      <c r="C18" s="3"/>
    </row>
    <row r="19" spans="1:2" x14ac:dyDescent="0.25">
      <c r="A19" s="11" t="s">
        <v>63</v>
      </c>
      <c r="B19" s="12">
        <f>B10-B16</f>
        <v>174.83</v>
      </c>
    </row>
    <row r="20" spans="1:2" x14ac:dyDescent="0.25">
      <c r="A20" s="4" t="s">
        <v>64</v>
      </c>
      <c r="B20" s="10">
        <f>Nómina!$B$36</f>
        <v>50.25</v>
      </c>
    </row>
    <row r="21" spans="1:2" x14ac:dyDescent="0.25">
      <c r="A21" s="11" t="s">
        <v>65</v>
      </c>
      <c r="B21" s="12">
        <f>B19+B20</f>
        <v>225.08</v>
      </c>
    </row>
    <row r="23" spans="1:2" x14ac:dyDescent="0.25">
      <c r="A23" s="4" t="s">
        <v>30</v>
      </c>
      <c r="B23" s="10">
        <f>Nómina!$B$24</f>
        <v>779.4</v>
      </c>
    </row>
    <row r="24" spans="1:3" x14ac:dyDescent="0.25">
      <c r="A24" s="11" t="s">
        <v>66</v>
      </c>
      <c r="B24" s="12">
        <f>B23+B19</f>
        <v>954.23</v>
      </c>
      <c r="C24" s="7" t="s">
        <v>67</v>
      </c>
    </row>
  </sheetData>
  <mergeCells count="4">
    <mergeCell ref="A2:C2"/>
    <mergeCell ref="A4:C4"/>
    <mergeCell ref="A12:C12"/>
    <mergeCell ref="A18:C18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FormatPr defaultRowHeight="15" outlineLevelRow="0" outlineLevelCol="0" x14ac:dyDescent="55"/>
  <cols>
    <col min="1" max="1" width="44" customWidth="1"/>
    <col min="2" max="3" width="16" customWidth="1"/>
    <col min="4" max="4" width="18" customWidth="1"/>
  </cols>
  <sheetData>
    <row r="1" spans="1:1" x14ac:dyDescent="0.25">
      <c r="A1" s="1" t="s">
        <v>68</v>
      </c>
    </row>
    <row r="2" ht="28" customHeight="1" spans="1:4" x14ac:dyDescent="0.25">
      <c r="A2" s="2" t="s">
        <v>69</v>
      </c>
      <c r="B2" s="2"/>
      <c r="C2" s="2"/>
      <c r="D2" s="2"/>
    </row>
    <row r="4" spans="1:4" x14ac:dyDescent="0.25">
      <c r="A4" s="17" t="s">
        <v>38</v>
      </c>
      <c r="B4" s="17" t="s">
        <v>70</v>
      </c>
      <c r="C4" s="17" t="s">
        <v>71</v>
      </c>
      <c r="D4" s="17" t="s">
        <v>39</v>
      </c>
    </row>
    <row r="5" spans="1:4" x14ac:dyDescent="0.25">
      <c r="A5" s="18">
        <v>1</v>
      </c>
      <c r="B5" s="19">
        <v>0</v>
      </c>
      <c r="C5" s="19">
        <v>329</v>
      </c>
      <c r="D5" s="19">
        <v>306</v>
      </c>
    </row>
    <row r="6" spans="1:4" x14ac:dyDescent="0.25">
      <c r="A6" s="18">
        <v>2</v>
      </c>
      <c r="B6" s="19">
        <v>329.01</v>
      </c>
      <c r="C6" s="19">
        <v>510</v>
      </c>
      <c r="D6" s="19">
        <v>436</v>
      </c>
    </row>
    <row r="7" spans="1:4" x14ac:dyDescent="0.25">
      <c r="A7" s="18">
        <v>3</v>
      </c>
      <c r="B7" s="19">
        <v>510.01</v>
      </c>
      <c r="C7" s="19">
        <v>693</v>
      </c>
      <c r="D7" s="19">
        <v>602</v>
      </c>
    </row>
    <row r="8" spans="1:4" x14ac:dyDescent="0.25">
      <c r="A8" s="18">
        <v>4</v>
      </c>
      <c r="B8" s="19">
        <v>693.01</v>
      </c>
      <c r="C8" s="19">
        <v>877</v>
      </c>
      <c r="D8" s="19">
        <v>785</v>
      </c>
    </row>
    <row r="9" spans="1:4" x14ac:dyDescent="0.25">
      <c r="A9" s="18">
        <v>5</v>
      </c>
      <c r="B9" s="19">
        <v>877.01</v>
      </c>
      <c r="C9" s="19">
        <v>1061</v>
      </c>
      <c r="D9" s="19">
        <v>970</v>
      </c>
    </row>
    <row r="10" spans="1:4" x14ac:dyDescent="0.25">
      <c r="A10" s="18">
        <v>6</v>
      </c>
      <c r="B10" s="19">
        <v>1061.01</v>
      </c>
      <c r="C10" s="19">
        <v>1242</v>
      </c>
      <c r="D10" s="19">
        <v>1151</v>
      </c>
    </row>
    <row r="11" spans="1:4" x14ac:dyDescent="0.25">
      <c r="A11" s="18">
        <v>7</v>
      </c>
      <c r="B11" s="19">
        <v>1242.01</v>
      </c>
      <c r="C11" s="19">
        <v>1424.4</v>
      </c>
      <c r="D11" s="19">
        <v>1424.4</v>
      </c>
    </row>
    <row r="12" spans="1:4" x14ac:dyDescent="0.25">
      <c r="A12" s="18">
        <v>8</v>
      </c>
      <c r="B12" s="19">
        <v>1424.41</v>
      </c>
      <c r="C12" s="19" t="s">
        <v>72</v>
      </c>
      <c r="D12" s="19" t="s">
        <v>73</v>
      </c>
    </row>
    <row r="13" spans="1:4" x14ac:dyDescent="0.25">
      <c r="A13" s="4" t="s">
        <v>74</v>
      </c>
      <c r="D13" s="14">
        <v>5101.2</v>
      </c>
    </row>
    <row r="15" spans="1:4" x14ac:dyDescent="0.25">
      <c r="A15" s="17" t="s">
        <v>75</v>
      </c>
      <c r="B15" s="17" t="s">
        <v>76</v>
      </c>
      <c r="C15" s="17" t="s">
        <v>7</v>
      </c>
      <c r="D15" s="17" t="s">
        <v>77</v>
      </c>
    </row>
    <row r="16" spans="1:3" x14ac:dyDescent="0.25">
      <c r="A16" s="4" t="s">
        <v>41</v>
      </c>
      <c r="B16" s="20">
        <v>0.236</v>
      </c>
      <c r="C16" s="20">
        <v>0.047</v>
      </c>
    </row>
    <row r="17" spans="1:3" x14ac:dyDescent="0.25">
      <c r="A17" s="4" t="s">
        <v>53</v>
      </c>
      <c r="B17" s="20">
        <v>0.015</v>
      </c>
      <c r="C17" s="20">
        <v>0</v>
      </c>
    </row>
    <row r="18" spans="1:3" x14ac:dyDescent="0.25">
      <c r="A18" s="4" t="s">
        <v>78</v>
      </c>
      <c r="B18" s="20">
        <v>0.055</v>
      </c>
      <c r="C18" s="20">
        <v>0.0155</v>
      </c>
    </row>
    <row r="19" spans="1:3" x14ac:dyDescent="0.25">
      <c r="A19" s="4" t="s">
        <v>79</v>
      </c>
      <c r="B19" s="20">
        <v>0.067</v>
      </c>
      <c r="C19" s="20">
        <v>0.016</v>
      </c>
    </row>
    <row r="20" spans="1:3" x14ac:dyDescent="0.25">
      <c r="A20" s="4" t="s">
        <v>54</v>
      </c>
      <c r="B20" s="20">
        <v>0.002</v>
      </c>
      <c r="C20" s="20">
        <v>0</v>
      </c>
    </row>
    <row r="21" spans="1:3" x14ac:dyDescent="0.25">
      <c r="A21" s="4" t="s">
        <v>43</v>
      </c>
      <c r="B21" s="20">
        <v>0.0075</v>
      </c>
      <c r="C21" s="20">
        <v>0.0015</v>
      </c>
    </row>
    <row r="23" spans="1:4" x14ac:dyDescent="0.25">
      <c r="A23" s="17" t="s">
        <v>80</v>
      </c>
      <c r="B23" s="17" t="s">
        <v>81</v>
      </c>
      <c r="C23" s="17" t="s">
        <v>77</v>
      </c>
      <c r="D23" s="17" t="s">
        <v>77</v>
      </c>
    </row>
    <row r="24" spans="1:2" x14ac:dyDescent="0.25">
      <c r="A24" s="21" t="s">
        <v>82</v>
      </c>
      <c r="B24" s="20">
        <v>0.2</v>
      </c>
    </row>
    <row r="25" spans="1:2" x14ac:dyDescent="0.25">
      <c r="A25" s="21" t="s">
        <v>83</v>
      </c>
      <c r="B25" s="20">
        <v>0.45</v>
      </c>
    </row>
    <row r="26" spans="1:2" x14ac:dyDescent="0.25">
      <c r="A26" s="21" t="s">
        <v>84</v>
      </c>
      <c r="B26" s="20">
        <v>0.8</v>
      </c>
    </row>
    <row r="28" spans="1:3" x14ac:dyDescent="0.25">
      <c r="A28" s="7" t="s">
        <v>85</v>
      </c>
      <c r="B28" s="22">
        <v>1e-7</v>
      </c>
      <c r="C28" s="7" t="s">
        <v>86</v>
      </c>
    </row>
  </sheetData>
  <mergeCells count="1">
    <mergeCell ref="A2:D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Nómina</vt:lpstr>
      <vt:lpstr>Cuota del hogar</vt:lpstr>
      <vt:lpstr>Tablas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ManosEnCasa</dc:creator>
  <dc:title>Plantilla de nómina de empleada de hogar</dc:title>
  <dc:subject/>
  <dc:description/>
  <cp:keywords/>
  <cp:category/>
  <cp:lastModifiedBy>ManosEnCasa</cp:lastModifiedBy>
  <dcterms:created xsi:type="dcterms:W3CDTF">2026-11-03T12:00:00Z</dcterms:created>
  <dcterms:modified xsi:type="dcterms:W3CDTF">2026-11-03T12:00:00Z</dcterms:modified>
</cp:coreProperties>
</file>